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firstSheet="2" activeTab="2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<sst xmlns="http://schemas.openxmlformats.org/spreadsheetml/2006/main" count="117" uniqueCount="50">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</sst>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462730</c:v>
                </c:pt>
                <c:pt idx="1">
                  <c:v>128959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591689</c:v>
                </c:pt>
                <c:pt idx="1">
                  <c:v>9615</c:v>
                </c:pt>
                <c:pt idx="2">
                  <c:v>961</c:v>
                </c:pt>
                <c:pt idx="3">
                  <c:v>3847</c:v>
                </c:pt>
                <c:pt idx="4">
                  <c:v>177875</c:v>
                </c:pt>
                <c:pt idx="5">
                  <c:v>1461</c:v>
                </c:pt>
                <c:pt idx="6">
                  <c:v>2078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143864938666</c:v>
                </c:pt>
                <c:pt idx="1">
                  <c:v>15156926787</c:v>
                </c:pt>
                <c:pt idx="2">
                  <c:v>3057243742</c:v>
                </c:pt>
                <c:pt idx="3">
                  <c:v>2518551000</c:v>
                </c:pt>
                <c:pt idx="4">
                  <c:v>416481764332</c:v>
                </c:pt>
                <c:pt idx="5">
                  <c:v>13018130000</c:v>
                </c:pt>
                <c:pt idx="6">
                  <c:v>4804696998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93979587441</c:v>
                </c:pt>
                <c:pt idx="1">
                  <c:v>49885351225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243142.83122721565</c:v>
                </c:pt>
                <c:pt idx="1">
                  <c:v>271866.36921803514</c:v>
                </c:pt>
                <c:pt idx="2">
                  <c:v>230943.17762099687</c:v>
                </c:pt>
                <c:pt idx="3">
                  <c:v>207784.15462729856</c:v>
                </c:pt>
                <c:pt idx="4">
                  <c:v>287819.62282913516</c:v>
                </c:pt>
              </c:numCache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993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8910424.366872005</c:v>
                </c:pt>
                <c:pt idx="1">
                  <c:v>5072500</c:v>
                </c:pt>
                <c:pt idx="2">
                  <c:v>8942208.419599723</c:v>
                </c:pt>
                <c:pt idx="3">
                  <c:v>9408574.724172518</c:v>
                </c:pt>
                <c:pt idx="4">
                  <c:v>7913519.911504425</c:v>
                </c:pt>
              </c:numCache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518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1576383.4411856474</c:v>
                </c:pt>
                <c:pt idx="1">
                  <c:v>825126.4705882353</c:v>
                </c:pt>
                <c:pt idx="2">
                  <c:v>1823514.2760193504</c:v>
                </c:pt>
                <c:pt idx="3">
                  <c:v>1707390.56401766</c:v>
                </c:pt>
                <c:pt idx="4">
                  <c:v>2648213.6954087345</c:v>
                </c:pt>
              </c:numCache>
            </c:numRef>
          </c:val>
        </c:ser>
        <c:axId val="65477200"/>
        <c:axId val="52423889"/>
      </c:barChart>
      <c:catAx>
        <c:axId val="6547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477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3181315.028095734</c:v>
                </c:pt>
                <c:pt idx="1">
                  <c:v>1373381.188118812</c:v>
                </c:pt>
                <c:pt idx="2">
                  <c:v>3662477.9209486167</c:v>
                </c:pt>
                <c:pt idx="3">
                  <c:v>2938916.5344827585</c:v>
                </c:pt>
                <c:pt idx="4">
                  <c:v>7477619.776859504</c:v>
                </c:pt>
              </c:numCache>
            </c:numRef>
          </c:val>
        </c:ser>
        <c:axId val="2052954"/>
        <c:axId val="18476587"/>
      </c:barChart>
      <c:catAx>
        <c:axId val="205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52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654679.2305692747</c:v>
                </c:pt>
                <c:pt idx="1">
                  <c:v>409474.2376445847</c:v>
                </c:pt>
                <c:pt idx="2">
                  <c:v>735200.6215469614</c:v>
                </c:pt>
                <c:pt idx="3">
                  <c:v>810246.1916461916</c:v>
                </c:pt>
                <c:pt idx="4">
                  <c:v>557828.1068524971</c:v>
                </c:pt>
              </c:numCache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071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2341429.4551342237</c:v>
                </c:pt>
                <c:pt idx="1">
                  <c:v>1181713.1796483875</c:v>
                </c:pt>
                <c:pt idx="2">
                  <c:v>2619045.745385628</c:v>
                </c:pt>
                <c:pt idx="3">
                  <c:v>2597495.3616229924</c:v>
                </c:pt>
                <c:pt idx="4">
                  <c:v>2643918.415285783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659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107288</c:v>
                </c:pt>
                <c:pt idx="1">
                  <c:v>1768</c:v>
                </c:pt>
                <c:pt idx="2">
                  <c:v>267</c:v>
                </c:pt>
                <c:pt idx="3">
                  <c:v>371</c:v>
                </c:pt>
                <c:pt idx="4">
                  <c:v>9601</c:v>
                </c:pt>
                <c:pt idx="5">
                  <c:v>808</c:v>
                </c:pt>
                <c:pt idx="6">
                  <c:v>516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7938f92-c8e9-4adc-b50a-e7eb787d327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$143.86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1284b181-268e-472b-aec8-4aa07f634475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591,689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a8a754e-7967-43c8-82a7-2aa14d4c9d6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787,526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ecfcdf6-12f7-49f7-bc7b-a6214f1cadc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$598,902,251,525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11551d4-2148-49ea-873a-485b5365b02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120,619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2">
      <selection activeCell="Q22" sqref="Q2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B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462730</v>
      </c>
      <c r="C6" s="7">
        <f>B6/B$9</f>
        <v>0.782049353630032</v>
      </c>
      <c r="D6" s="14">
        <v>93979587441</v>
      </c>
      <c r="E6" s="7">
        <f>D6/D$9</f>
        <v>0.653248722812061</v>
      </c>
    </row>
    <row r="7" spans="1:5" ht="12.75">
      <c r="A7" s="1" t="s">
        <v>30</v>
      </c>
      <c r="B7" s="6">
        <v>128959</v>
      </c>
      <c r="C7" s="7">
        <f>B7/B$9</f>
        <v>0.217950646369968</v>
      </c>
      <c r="D7" s="14">
        <v>49885351225</v>
      </c>
      <c r="E7" s="7">
        <f>D7/D$9</f>
        <v>0.3467512771879389</v>
      </c>
    </row>
    <row r="9" spans="1:7" ht="12.75">
      <c r="A9" s="9" t="s">
        <v>12</v>
      </c>
      <c r="B9" s="10">
        <f>SUM(B6:B7)</f>
        <v>591689</v>
      </c>
      <c r="C9" s="29">
        <f>SUM(C6:C7)</f>
        <v>1</v>
      </c>
      <c r="D9" s="15">
        <f>SUM(D6:D7)</f>
        <v>143864938666</v>
      </c>
      <c r="E9" s="29">
        <f>SUM(E6:E7)</f>
        <v>1</v>
      </c>
      <c r="G9" s="54">
        <f>+D9/1000000000</f>
        <v>143.864938666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107288</v>
      </c>
      <c r="C5" s="7">
        <f>B5/B$13</f>
        <v>0.8894784403783815</v>
      </c>
      <c r="D5" s="6">
        <v>591689</v>
      </c>
      <c r="E5" s="7">
        <f>D5/D$13</f>
        <v>0.751326305417218</v>
      </c>
      <c r="F5" s="14">
        <v>143864938666</v>
      </c>
      <c r="G5" s="7">
        <f>F5/F$13</f>
        <v>0.24021438940941206</v>
      </c>
      <c r="H5" s="14">
        <f>IF(D5=0,"-",+F5/D5)</f>
        <v>243142.83122721565</v>
      </c>
      <c r="I5" s="25"/>
    </row>
    <row r="6" spans="1:8" ht="12.75">
      <c r="A6" s="51" t="s">
        <v>6</v>
      </c>
      <c r="B6" s="6">
        <v>1768</v>
      </c>
      <c r="C6" s="7">
        <f aca="true" t="shared" si="0" ref="C6:C11">B6/B$13</f>
        <v>0.014657723907510425</v>
      </c>
      <c r="D6" s="6">
        <v>9615</v>
      </c>
      <c r="E6" s="7">
        <f aca="true" t="shared" si="1" ref="E6:E11">D6/D$13</f>
        <v>0.012209120714744656</v>
      </c>
      <c r="F6" s="14">
        <v>15156926787</v>
      </c>
      <c r="G6" s="7">
        <f aca="true" t="shared" si="2" ref="G6:G11">F6/F$13</f>
        <v>0.02530784739647502</v>
      </c>
      <c r="H6" s="14">
        <f aca="true" t="shared" si="3" ref="H6:H11">IF(D6=0,"-",+F6/D6)</f>
        <v>1576383.4411856474</v>
      </c>
    </row>
    <row r="7" spans="1:8" ht="12.75">
      <c r="A7" s="51" t="s">
        <v>7</v>
      </c>
      <c r="B7" s="6">
        <v>267</v>
      </c>
      <c r="C7" s="7">
        <f t="shared" si="0"/>
        <v>0.002213581608204346</v>
      </c>
      <c r="D7" s="6">
        <v>961</v>
      </c>
      <c r="E7" s="7">
        <f t="shared" si="1"/>
        <v>0.001220277171801312</v>
      </c>
      <c r="F7" s="14">
        <v>3057243742</v>
      </c>
      <c r="G7" s="7">
        <f t="shared" si="2"/>
        <v>0.0051047457814948315</v>
      </c>
      <c r="H7" s="14">
        <f t="shared" si="3"/>
        <v>3181315.028095734</v>
      </c>
    </row>
    <row r="8" spans="1:8" ht="12.75">
      <c r="A8" s="51" t="s">
        <v>8</v>
      </c>
      <c r="B8" s="6">
        <v>371</v>
      </c>
      <c r="C8" s="7">
        <f t="shared" si="0"/>
        <v>0.003075800661587312</v>
      </c>
      <c r="D8" s="6">
        <v>3847</v>
      </c>
      <c r="E8" s="7">
        <f t="shared" si="1"/>
        <v>0.00488491808524417</v>
      </c>
      <c r="F8" s="14">
        <v>2518551000</v>
      </c>
      <c r="G8" s="7">
        <f t="shared" si="2"/>
        <v>0.004205278897494457</v>
      </c>
      <c r="H8" s="14">
        <f t="shared" si="3"/>
        <v>654679.2305692747</v>
      </c>
    </row>
    <row r="9" spans="1:8" ht="12.75">
      <c r="A9" s="51" t="s">
        <v>9</v>
      </c>
      <c r="B9" s="6">
        <v>9601</v>
      </c>
      <c r="C9" s="7">
        <f t="shared" si="0"/>
        <v>0.07959774164932557</v>
      </c>
      <c r="D9" s="6">
        <v>177875</v>
      </c>
      <c r="E9" s="7">
        <f t="shared" si="1"/>
        <v>0.22586555872441036</v>
      </c>
      <c r="F9" s="14">
        <v>416481764332</v>
      </c>
      <c r="G9" s="7">
        <f t="shared" si="2"/>
        <v>0.6954085800671177</v>
      </c>
      <c r="H9" s="14">
        <f t="shared" si="3"/>
        <v>2341429.4551342237</v>
      </c>
    </row>
    <row r="10" spans="1:8" ht="12.75">
      <c r="A10" s="51" t="s">
        <v>10</v>
      </c>
      <c r="B10" s="6">
        <v>808</v>
      </c>
      <c r="C10" s="7">
        <f t="shared" si="0"/>
        <v>0.006698778799359968</v>
      </c>
      <c r="D10" s="6">
        <v>1461</v>
      </c>
      <c r="E10" s="7">
        <f t="shared" si="1"/>
        <v>0.0018551768449549602</v>
      </c>
      <c r="F10" s="14">
        <v>13018130000</v>
      </c>
      <c r="G10" s="7">
        <f t="shared" si="2"/>
        <v>0.02173665229484712</v>
      </c>
      <c r="H10" s="14">
        <f t="shared" si="3"/>
        <v>8910424.366872005</v>
      </c>
    </row>
    <row r="11" spans="1:8" ht="12.75">
      <c r="A11" s="51" t="s">
        <v>11</v>
      </c>
      <c r="B11" s="6">
        <v>516</v>
      </c>
      <c r="C11" s="7">
        <f t="shared" si="0"/>
        <v>0.004277932995630871</v>
      </c>
      <c r="D11" s="6">
        <v>2078</v>
      </c>
      <c r="E11" s="7">
        <f t="shared" si="1"/>
        <v>0.002638643041626562</v>
      </c>
      <c r="F11" s="14">
        <v>4804696998</v>
      </c>
      <c r="G11" s="7">
        <f t="shared" si="2"/>
        <v>0.008022506153158847</v>
      </c>
      <c r="H11" s="14">
        <f t="shared" si="3"/>
        <v>2312173.7237728587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120619</v>
      </c>
      <c r="C13" s="11">
        <f t="shared" si="4"/>
        <v>1</v>
      </c>
      <c r="D13" s="10">
        <f t="shared" si="4"/>
        <v>787526</v>
      </c>
      <c r="E13" s="12">
        <f t="shared" si="4"/>
        <v>1</v>
      </c>
      <c r="F13" s="15">
        <f t="shared" si="4"/>
        <v>598902251525</v>
      </c>
      <c r="G13" s="12">
        <f t="shared" si="4"/>
        <v>1</v>
      </c>
      <c r="H13" s="15">
        <f>F13/D13</f>
        <v>760485.6874884131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55298</v>
      </c>
      <c r="C16" s="7">
        <f aca="true" t="shared" si="5" ref="C16:C22">B16/B$24</f>
        <v>0.9111700637677339</v>
      </c>
      <c r="D16" s="6">
        <v>176389</v>
      </c>
      <c r="E16" s="7">
        <f aca="true" t="shared" si="6" ref="E16:E22">D16/D$24</f>
        <v>0.8211434343998621</v>
      </c>
      <c r="F16" s="20">
        <v>47954237000</v>
      </c>
      <c r="G16" s="7">
        <f aca="true" t="shared" si="7" ref="G16:G22">F16/F$24</f>
        <v>0.519820370722427</v>
      </c>
      <c r="H16" s="20">
        <f aca="true" t="shared" si="8" ref="H16:H22">IF(D16=0,"-",+F16/D16)</f>
        <v>271866.36921803514</v>
      </c>
      <c r="J16" s="8"/>
      <c r="M16" s="1"/>
      <c r="N16" s="1"/>
    </row>
    <row r="17" spans="1:14" ht="12.75">
      <c r="A17" s="1" t="s">
        <v>6</v>
      </c>
      <c r="B17" s="6">
        <v>748</v>
      </c>
      <c r="C17" s="7">
        <f t="shared" si="5"/>
        <v>0.012325133055413667</v>
      </c>
      <c r="D17" s="6">
        <v>2380</v>
      </c>
      <c r="E17" s="7">
        <f t="shared" si="6"/>
        <v>0.011079610258415615</v>
      </c>
      <c r="F17" s="20">
        <v>1963801000</v>
      </c>
      <c r="G17" s="7">
        <f t="shared" si="7"/>
        <v>0.021287457119692533</v>
      </c>
      <c r="H17" s="20">
        <f t="shared" si="8"/>
        <v>825126.4705882353</v>
      </c>
      <c r="J17" s="8"/>
      <c r="M17" s="1"/>
      <c r="N17" s="1"/>
    </row>
    <row r="18" spans="1:14" ht="12.75">
      <c r="A18" s="1" t="s">
        <v>7</v>
      </c>
      <c r="B18" s="6">
        <v>94</v>
      </c>
      <c r="C18" s="7">
        <f t="shared" si="5"/>
        <v>0.001548880357231129</v>
      </c>
      <c r="D18" s="6">
        <v>202</v>
      </c>
      <c r="E18" s="7">
        <f t="shared" si="6"/>
        <v>0.0009403702824369556</v>
      </c>
      <c r="F18" s="20">
        <v>277423000</v>
      </c>
      <c r="G18" s="7">
        <f t="shared" si="7"/>
        <v>0.0030072447343271855</v>
      </c>
      <c r="H18" s="20">
        <f t="shared" si="8"/>
        <v>1373381.188118812</v>
      </c>
      <c r="J18" s="8"/>
      <c r="M18" s="1"/>
      <c r="N18" s="1"/>
    </row>
    <row r="19" spans="1:14" ht="12.75">
      <c r="A19" s="1" t="s">
        <v>8</v>
      </c>
      <c r="B19" s="6">
        <v>190</v>
      </c>
      <c r="C19" s="7">
        <f t="shared" si="5"/>
        <v>0.003130715615679942</v>
      </c>
      <c r="D19" s="6">
        <v>951</v>
      </c>
      <c r="E19" s="7">
        <f t="shared" si="6"/>
        <v>0.00442718880493834</v>
      </c>
      <c r="F19" s="20">
        <v>389410000</v>
      </c>
      <c r="G19" s="7">
        <f t="shared" si="7"/>
        <v>0.004221175504534048</v>
      </c>
      <c r="H19" s="20">
        <f t="shared" si="8"/>
        <v>409474.2376445847</v>
      </c>
      <c r="J19" s="8"/>
      <c r="M19" s="1"/>
      <c r="N19" s="1"/>
    </row>
    <row r="20" spans="1:14" ht="12.75">
      <c r="A20" s="1" t="s">
        <v>9</v>
      </c>
      <c r="B20" s="6">
        <v>4247</v>
      </c>
      <c r="C20" s="7">
        <f t="shared" si="5"/>
        <v>0.06997973273575113</v>
      </c>
      <c r="D20" s="6">
        <v>34356</v>
      </c>
      <c r="E20" s="7">
        <f t="shared" si="6"/>
        <v>0.15993743278912895</v>
      </c>
      <c r="F20" s="20">
        <v>40598938000</v>
      </c>
      <c r="G20" s="7">
        <f t="shared" si="7"/>
        <v>0.440089475349109</v>
      </c>
      <c r="H20" s="20">
        <f t="shared" si="8"/>
        <v>1181713.1796483875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0.0001812519566972598</v>
      </c>
      <c r="D21" s="6">
        <v>12</v>
      </c>
      <c r="E21" s="7">
        <f t="shared" si="6"/>
        <v>5.586358113486865E-05</v>
      </c>
      <c r="F21" s="20">
        <v>60870000</v>
      </c>
      <c r="G21" s="7">
        <f t="shared" si="7"/>
        <v>0.0006598262832515537</v>
      </c>
      <c r="H21" s="20">
        <f t="shared" si="8"/>
        <v>5072500</v>
      </c>
      <c r="J21" s="8"/>
      <c r="M21" s="1"/>
      <c r="N21" s="1"/>
    </row>
    <row r="22" spans="1:14" ht="12.75">
      <c r="A22" s="1" t="s">
        <v>11</v>
      </c>
      <c r="B22" s="6">
        <v>101</v>
      </c>
      <c r="C22" s="7">
        <f t="shared" si="5"/>
        <v>0.001664222511493022</v>
      </c>
      <c r="D22" s="6">
        <v>519</v>
      </c>
      <c r="E22" s="7">
        <f t="shared" si="6"/>
        <v>0.002416099884083069</v>
      </c>
      <c r="F22" s="20">
        <v>1006875000</v>
      </c>
      <c r="G22" s="7">
        <f t="shared" si="7"/>
        <v>0.010914450286658585</v>
      </c>
      <c r="H22" s="20">
        <f t="shared" si="8"/>
        <v>1940028.9017341041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60689</v>
      </c>
      <c r="C24" s="11">
        <f t="shared" si="9"/>
        <v>1</v>
      </c>
      <c r="D24" s="10">
        <f t="shared" si="9"/>
        <v>214809</v>
      </c>
      <c r="E24" s="11">
        <f t="shared" si="9"/>
        <v>1</v>
      </c>
      <c r="F24" s="21">
        <f t="shared" si="9"/>
        <v>92251554000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106455</v>
      </c>
      <c r="C27" s="7">
        <f>B27/B$35</f>
        <v>0.888947342051205</v>
      </c>
      <c r="D27" s="6">
        <v>415300</v>
      </c>
      <c r="E27" s="7">
        <f>D27/D$35</f>
        <v>0.7251399906061807</v>
      </c>
      <c r="F27" s="20">
        <v>95910701666</v>
      </c>
      <c r="G27" s="7">
        <f>F27/F$35</f>
        <v>0.1893034039714658</v>
      </c>
      <c r="H27" s="20">
        <f aca="true" t="shared" si="10" ref="H27:H33">IF(D27=0,"-",+F27/D27)</f>
        <v>230943.17762099687</v>
      </c>
      <c r="J27" s="8"/>
    </row>
    <row r="28" spans="1:10" ht="12.75">
      <c r="A28" s="1" t="s">
        <v>6</v>
      </c>
      <c r="B28" s="6">
        <v>1761</v>
      </c>
      <c r="C28" s="7">
        <f aca="true" t="shared" si="11" ref="C28:C33">B28/B$35</f>
        <v>0.014705145548374167</v>
      </c>
      <c r="D28" s="6">
        <v>7235</v>
      </c>
      <c r="E28" s="7">
        <f aca="true" t="shared" si="12" ref="E28:E33">D28/D$35</f>
        <v>0.012632766270252149</v>
      </c>
      <c r="F28" s="20">
        <v>13193125787</v>
      </c>
      <c r="G28" s="7">
        <f aca="true" t="shared" si="13" ref="G28:G33">F28/F$35</f>
        <v>0.026039884779491502</v>
      </c>
      <c r="H28" s="20">
        <f t="shared" si="10"/>
        <v>1823514.2760193504</v>
      </c>
      <c r="J28" s="8"/>
    </row>
    <row r="29" spans="1:10" ht="12.75">
      <c r="A29" s="1" t="s">
        <v>7</v>
      </c>
      <c r="B29" s="6">
        <v>264</v>
      </c>
      <c r="C29" s="7">
        <f t="shared" si="11"/>
        <v>0.0022045192644922092</v>
      </c>
      <c r="D29" s="6">
        <v>759</v>
      </c>
      <c r="E29" s="7">
        <f t="shared" si="12"/>
        <v>0.0013252618658080692</v>
      </c>
      <c r="F29" s="20">
        <v>2779820742</v>
      </c>
      <c r="G29" s="7">
        <f t="shared" si="13"/>
        <v>0.0054866612354023915</v>
      </c>
      <c r="H29" s="20">
        <f t="shared" si="10"/>
        <v>3662477.9209486167</v>
      </c>
      <c r="J29" s="8"/>
    </row>
    <row r="30" spans="1:10" ht="12.75">
      <c r="A30" s="1" t="s">
        <v>8</v>
      </c>
      <c r="B30" s="6">
        <v>369</v>
      </c>
      <c r="C30" s="7">
        <f t="shared" si="11"/>
        <v>0.0030813166992334287</v>
      </c>
      <c r="D30" s="6">
        <v>2896</v>
      </c>
      <c r="E30" s="7">
        <f t="shared" si="12"/>
        <v>0.005056598634229471</v>
      </c>
      <c r="F30" s="20">
        <v>2129141000</v>
      </c>
      <c r="G30" s="7">
        <f t="shared" si="13"/>
        <v>0.004202384424616213</v>
      </c>
      <c r="H30" s="20">
        <f t="shared" si="10"/>
        <v>735200.6215469614</v>
      </c>
      <c r="J30" s="8"/>
    </row>
    <row r="31" spans="1:10" ht="12.75">
      <c r="A31" s="1" t="s">
        <v>9</v>
      </c>
      <c r="B31" s="6">
        <v>9593</v>
      </c>
      <c r="C31" s="7">
        <f t="shared" si="11"/>
        <v>0.0801058837283097</v>
      </c>
      <c r="D31" s="6">
        <v>143519</v>
      </c>
      <c r="E31" s="7">
        <f t="shared" si="12"/>
        <v>0.25059322492609787</v>
      </c>
      <c r="F31" s="20">
        <v>375882826332</v>
      </c>
      <c r="G31" s="7">
        <f t="shared" si="13"/>
        <v>0.7418973824929009</v>
      </c>
      <c r="H31" s="20">
        <f t="shared" si="10"/>
        <v>2619045.745385628</v>
      </c>
      <c r="J31" s="8"/>
    </row>
    <row r="32" spans="1:10" ht="12.75">
      <c r="A32" s="1" t="s">
        <v>10</v>
      </c>
      <c r="B32" s="6">
        <v>808</v>
      </c>
      <c r="C32" s="7">
        <f t="shared" si="11"/>
        <v>0.00674716502162767</v>
      </c>
      <c r="D32" s="6">
        <v>1449</v>
      </c>
      <c r="E32" s="7">
        <f t="shared" si="12"/>
        <v>0.0025300453801790413</v>
      </c>
      <c r="F32" s="20">
        <v>12957260000</v>
      </c>
      <c r="G32" s="7">
        <f t="shared" si="13"/>
        <v>0.02557434552700017</v>
      </c>
      <c r="H32" s="20">
        <f t="shared" si="10"/>
        <v>8942208.419599723</v>
      </c>
      <c r="J32" s="8"/>
    </row>
    <row r="33" spans="1:10" ht="12.75">
      <c r="A33" s="1" t="s">
        <v>11</v>
      </c>
      <c r="B33" s="6">
        <v>504</v>
      </c>
      <c r="C33" s="7">
        <f t="shared" si="11"/>
        <v>0.004208627686757853</v>
      </c>
      <c r="D33" s="6">
        <v>1559</v>
      </c>
      <c r="E33" s="7">
        <f t="shared" si="12"/>
        <v>0.0027221123172526747</v>
      </c>
      <c r="F33" s="20">
        <v>3797821998</v>
      </c>
      <c r="G33" s="7">
        <f t="shared" si="13"/>
        <v>0.007495937569122959</v>
      </c>
      <c r="H33" s="20">
        <f t="shared" si="10"/>
        <v>2436062.859525337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119754</v>
      </c>
      <c r="C35" s="11">
        <f t="shared" si="14"/>
        <v>1</v>
      </c>
      <c r="D35" s="10">
        <f t="shared" si="14"/>
        <v>572717</v>
      </c>
      <c r="E35" s="11">
        <f t="shared" si="14"/>
        <v>1</v>
      </c>
      <c r="F35" s="21">
        <f t="shared" si="14"/>
        <v>506650697525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97893</v>
      </c>
      <c r="C38" s="7">
        <f aca="true" t="shared" si="15" ref="C38:C44">B38/B$46</f>
        <v>0.8881197550464958</v>
      </c>
      <c r="D38" s="6">
        <v>295129</v>
      </c>
      <c r="E38" s="7">
        <f aca="true" t="shared" si="16" ref="E38:E44">D38/D$46</f>
        <v>0.7704752407009043</v>
      </c>
      <c r="F38" s="20">
        <v>61323129771</v>
      </c>
      <c r="G38" s="7">
        <f aca="true" t="shared" si="17" ref="G38:G44">F38/F$46</f>
        <v>0.21354582206941525</v>
      </c>
      <c r="H38" s="20">
        <f aca="true" t="shared" si="18" ref="H38:H44">IF(D38=0,"-",+F38/D38)</f>
        <v>207784.15462729856</v>
      </c>
      <c r="J38" s="8"/>
      <c r="N38" s="1"/>
    </row>
    <row r="39" spans="1:14" ht="12.75">
      <c r="A39" s="1" t="s">
        <v>6</v>
      </c>
      <c r="B39" s="6">
        <v>1674</v>
      </c>
      <c r="C39" s="7">
        <f t="shared" si="15"/>
        <v>0.015187117260149693</v>
      </c>
      <c r="D39" s="6">
        <v>6342</v>
      </c>
      <c r="E39" s="7">
        <f t="shared" si="16"/>
        <v>0.016556671748710346</v>
      </c>
      <c r="F39" s="20">
        <v>10828270957</v>
      </c>
      <c r="G39" s="7">
        <f t="shared" si="17"/>
        <v>0.037707338678536456</v>
      </c>
      <c r="H39" s="20">
        <f t="shared" si="18"/>
        <v>1707390.56401766</v>
      </c>
      <c r="J39" s="8"/>
      <c r="N39" s="1"/>
    </row>
    <row r="40" spans="1:14" ht="12.75">
      <c r="A40" s="1" t="s">
        <v>7</v>
      </c>
      <c r="B40" s="6">
        <v>258</v>
      </c>
      <c r="C40" s="7">
        <f t="shared" si="15"/>
        <v>0.0023406668178725335</v>
      </c>
      <c r="D40" s="6">
        <v>638</v>
      </c>
      <c r="E40" s="7">
        <f t="shared" si="16"/>
        <v>0.0016655876025981078</v>
      </c>
      <c r="F40" s="20">
        <v>1875028749</v>
      </c>
      <c r="G40" s="7">
        <f t="shared" si="17"/>
        <v>0.006529421396204495</v>
      </c>
      <c r="H40" s="20">
        <f t="shared" si="18"/>
        <v>2938916.5344827585</v>
      </c>
      <c r="J40" s="8"/>
      <c r="N40" s="1"/>
    </row>
    <row r="41" spans="1:14" ht="12.75">
      <c r="A41" s="1" t="s">
        <v>8</v>
      </c>
      <c r="B41" s="6">
        <v>342</v>
      </c>
      <c r="C41" s="7">
        <f t="shared" si="15"/>
        <v>0.0031027443864821954</v>
      </c>
      <c r="D41" s="6">
        <v>2035</v>
      </c>
      <c r="E41" s="7">
        <f t="shared" si="16"/>
        <v>0.0053126501117353436</v>
      </c>
      <c r="F41" s="20">
        <v>1648851000</v>
      </c>
      <c r="G41" s="7">
        <f t="shared" si="17"/>
        <v>0.005741801561333382</v>
      </c>
      <c r="H41" s="20">
        <f t="shared" si="18"/>
        <v>810246.1916461916</v>
      </c>
      <c r="J41" s="8"/>
      <c r="N41" s="1"/>
    </row>
    <row r="42" spans="1:14" ht="12.75">
      <c r="A42" s="1" t="s">
        <v>9</v>
      </c>
      <c r="B42" s="6">
        <v>8855</v>
      </c>
      <c r="C42" s="7">
        <f t="shared" si="15"/>
        <v>0.08033567702426854</v>
      </c>
      <c r="D42" s="6">
        <v>76895</v>
      </c>
      <c r="E42" s="7">
        <f t="shared" si="16"/>
        <v>0.2007450763350807</v>
      </c>
      <c r="F42" s="20">
        <v>199734405832</v>
      </c>
      <c r="G42" s="7">
        <f t="shared" si="17"/>
        <v>0.6955360570834921</v>
      </c>
      <c r="H42" s="20">
        <f t="shared" si="18"/>
        <v>2597495.3616229924</v>
      </c>
      <c r="J42" s="8"/>
      <c r="N42" s="1"/>
    </row>
    <row r="43" spans="1:14" ht="12.75">
      <c r="A43" s="1" t="s">
        <v>10</v>
      </c>
      <c r="B43" s="6">
        <v>784</v>
      </c>
      <c r="C43" s="7">
        <f t="shared" si="15"/>
        <v>0.007112723973690179</v>
      </c>
      <c r="D43" s="6">
        <v>997</v>
      </c>
      <c r="E43" s="7">
        <f t="shared" si="16"/>
        <v>0.002602806958918987</v>
      </c>
      <c r="F43" s="20">
        <v>9380349000</v>
      </c>
      <c r="G43" s="7">
        <f t="shared" si="17"/>
        <v>0.032665233264892964</v>
      </c>
      <c r="H43" s="20">
        <f t="shared" si="18"/>
        <v>9408574.724172518</v>
      </c>
      <c r="J43" s="8"/>
      <c r="N43" s="1"/>
    </row>
    <row r="44" spans="1:14" ht="12.75">
      <c r="A44" s="1" t="s">
        <v>11</v>
      </c>
      <c r="B44" s="6">
        <v>419</v>
      </c>
      <c r="C44" s="7">
        <f t="shared" si="15"/>
        <v>0.0038013154910410524</v>
      </c>
      <c r="D44" s="6">
        <v>1012</v>
      </c>
      <c r="E44" s="7">
        <f t="shared" si="16"/>
        <v>0.002641966542052171</v>
      </c>
      <c r="F44" s="20">
        <v>2376106256</v>
      </c>
      <c r="G44" s="7">
        <f t="shared" si="17"/>
        <v>0.008274325946125403</v>
      </c>
      <c r="H44" s="20">
        <f t="shared" si="18"/>
        <v>2347931.0830039526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110225</v>
      </c>
      <c r="C46" s="11">
        <f t="shared" si="19"/>
        <v>0.9999999999999999</v>
      </c>
      <c r="D46" s="10">
        <f t="shared" si="19"/>
        <v>383048</v>
      </c>
      <c r="E46" s="11">
        <f t="shared" si="19"/>
        <v>1</v>
      </c>
      <c r="F46" s="10">
        <f t="shared" si="19"/>
        <v>287166141565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76272</v>
      </c>
      <c r="C49" s="7">
        <f aca="true" t="shared" si="20" ref="C49:C55">B49/B$57</f>
        <v>0.8831253039390501</v>
      </c>
      <c r="D49" s="6">
        <v>120171</v>
      </c>
      <c r="E49" s="7">
        <f aca="true" t="shared" si="21" ref="E49:E55">D49/D$57</f>
        <v>0.6335827151511317</v>
      </c>
      <c r="F49" s="20">
        <v>34587571895</v>
      </c>
      <c r="G49" s="7">
        <f aca="true" t="shared" si="22" ref="G49:G55">F49/F$57</f>
        <v>0.15758544715694447</v>
      </c>
      <c r="H49" s="20">
        <f aca="true" t="shared" si="23" ref="H49:H55">IF(D49=0,"-",+F49/D49)</f>
        <v>287819.62282913516</v>
      </c>
      <c r="J49" s="8"/>
      <c r="N49" s="1"/>
    </row>
    <row r="50" spans="1:14" ht="12.75">
      <c r="A50" s="1" t="s">
        <v>6</v>
      </c>
      <c r="B50" s="6">
        <v>578</v>
      </c>
      <c r="C50" s="7">
        <f t="shared" si="20"/>
        <v>0.006692448417201214</v>
      </c>
      <c r="D50" s="6">
        <v>893</v>
      </c>
      <c r="E50" s="7">
        <f t="shared" si="21"/>
        <v>0.004708202183804417</v>
      </c>
      <c r="F50" s="20">
        <v>2364854830</v>
      </c>
      <c r="G50" s="7">
        <f t="shared" si="22"/>
        <v>0.010774584205510038</v>
      </c>
      <c r="H50" s="20">
        <f t="shared" si="23"/>
        <v>2648213.6954087345</v>
      </c>
      <c r="J50" s="8"/>
      <c r="N50" s="1"/>
    </row>
    <row r="51" spans="1:14" ht="12.75">
      <c r="A51" s="1" t="s">
        <v>7</v>
      </c>
      <c r="B51" s="6">
        <v>51</v>
      </c>
      <c r="C51" s="7">
        <f t="shared" si="20"/>
        <v>0.0005905101544589306</v>
      </c>
      <c r="D51" s="6">
        <v>121</v>
      </c>
      <c r="E51" s="7">
        <f t="shared" si="21"/>
        <v>0.000637953487391192</v>
      </c>
      <c r="F51" s="20">
        <v>904791993</v>
      </c>
      <c r="G51" s="7">
        <f t="shared" si="22"/>
        <v>0.004122349242490182</v>
      </c>
      <c r="H51" s="20">
        <f t="shared" si="23"/>
        <v>7477619.776859504</v>
      </c>
      <c r="J51" s="8"/>
      <c r="N51" s="1"/>
    </row>
    <row r="52" spans="1:14" ht="12.75">
      <c r="A52" s="1" t="s">
        <v>8</v>
      </c>
      <c r="B52" s="6">
        <v>300</v>
      </c>
      <c r="C52" s="7">
        <f t="shared" si="20"/>
        <v>0.003473589143876062</v>
      </c>
      <c r="D52" s="6">
        <v>861</v>
      </c>
      <c r="E52" s="7">
        <f t="shared" si="21"/>
        <v>0.004539487211932367</v>
      </c>
      <c r="F52" s="20">
        <v>480290000</v>
      </c>
      <c r="G52" s="7">
        <f t="shared" si="22"/>
        <v>0.002188263305813328</v>
      </c>
      <c r="H52" s="20">
        <f t="shared" si="23"/>
        <v>557828.1068524971</v>
      </c>
      <c r="J52" s="8"/>
      <c r="N52" s="1"/>
    </row>
    <row r="53" spans="1:14" ht="12.75">
      <c r="A53" s="1" t="s">
        <v>9</v>
      </c>
      <c r="B53" s="6">
        <v>8507</v>
      </c>
      <c r="C53" s="7">
        <f t="shared" si="20"/>
        <v>0.09849940948984554</v>
      </c>
      <c r="D53" s="6">
        <v>66624</v>
      </c>
      <c r="E53" s="7">
        <f t="shared" si="21"/>
        <v>0.35126457143760975</v>
      </c>
      <c r="F53" s="20">
        <v>176148420500</v>
      </c>
      <c r="G53" s="7">
        <f t="shared" si="22"/>
        <v>0.8025549667016307</v>
      </c>
      <c r="H53" s="20">
        <f t="shared" si="23"/>
        <v>2643918.415285783</v>
      </c>
      <c r="J53" s="8"/>
      <c r="N53" s="1"/>
    </row>
    <row r="54" spans="1:14" ht="12.75">
      <c r="A54" s="1" t="s">
        <v>10</v>
      </c>
      <c r="B54" s="6">
        <v>394</v>
      </c>
      <c r="C54" s="7">
        <f t="shared" si="20"/>
        <v>0.0045619804089572285</v>
      </c>
      <c r="D54" s="6">
        <v>452</v>
      </c>
      <c r="E54" s="7">
        <f t="shared" si="21"/>
        <v>0.0023830989776927173</v>
      </c>
      <c r="F54" s="20">
        <v>3576911000</v>
      </c>
      <c r="G54" s="7">
        <f t="shared" si="22"/>
        <v>0.016296868744841778</v>
      </c>
      <c r="H54" s="20">
        <f t="shared" si="23"/>
        <v>7913519.911504425</v>
      </c>
      <c r="J54" s="8"/>
      <c r="N54" s="1"/>
    </row>
    <row r="55" spans="1:14" ht="12.75">
      <c r="A55" s="1" t="s">
        <v>11</v>
      </c>
      <c r="B55" s="6">
        <v>264</v>
      </c>
      <c r="C55" s="7">
        <f t="shared" si="20"/>
        <v>0.003056758446610935</v>
      </c>
      <c r="D55" s="6">
        <v>547</v>
      </c>
      <c r="E55" s="7">
        <f t="shared" si="21"/>
        <v>0.002883971550437868</v>
      </c>
      <c r="F55" s="20">
        <v>1421715742</v>
      </c>
      <c r="G55" s="7">
        <f t="shared" si="22"/>
        <v>0.006477520642769512</v>
      </c>
      <c r="H55" s="20">
        <f t="shared" si="23"/>
        <v>2599114.7020109687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86366</v>
      </c>
      <c r="C57" s="11">
        <f t="shared" si="24"/>
        <v>1</v>
      </c>
      <c r="D57" s="10">
        <f t="shared" si="24"/>
        <v>189669</v>
      </c>
      <c r="E57" s="11">
        <f t="shared" si="24"/>
        <v>1</v>
      </c>
      <c r="F57" s="10">
        <f t="shared" si="24"/>
        <v>219484555960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2006-08-03T14:30:23Z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